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natalija\Documents\2025\PLAN 2025-2027\REBALANS 2025\"/>
    </mc:Choice>
  </mc:AlternateContent>
  <xr:revisionPtr revIDLastSave="0" documentId="13_ncr:1_{2D7CC761-5ECC-4CC7-A6FC-1DE96B8BD9B4}" xr6:coauthVersionLast="47" xr6:coauthVersionMax="47" xr10:uidLastSave="{00000000-0000-0000-0000-000000000000}"/>
  <bookViews>
    <workbookView xWindow="11140" yWindow="4469" windowWidth="19752" windowHeight="13830" xr2:uid="{00000000-000D-0000-FFFF-FFFF00000000}"/>
  </bookViews>
  <sheets>
    <sheet name="PREDLOŽAK" sheetId="7" r:id="rId1"/>
  </sheets>
  <definedNames>
    <definedName name="_xlnm.Print_Area" localSheetId="0">PREDLOŽAK!$B$1:$H$60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6" i="7" l="1"/>
  <c r="F36" i="7"/>
  <c r="F42" i="7"/>
  <c r="F9" i="7" s="1"/>
  <c r="F49" i="7"/>
  <c r="F10" i="7" s="1"/>
  <c r="F56" i="7"/>
  <c r="F30" i="7"/>
  <c r="F29" i="7" s="1"/>
  <c r="F12" i="7" s="1"/>
  <c r="F24" i="7"/>
  <c r="F23" i="7" s="1"/>
  <c r="F17" i="7"/>
  <c r="F6" i="7" s="1"/>
  <c r="F11" i="7"/>
  <c r="G51" i="7"/>
  <c r="G52" i="7"/>
  <c r="G53" i="7"/>
  <c r="G50" i="7"/>
  <c r="G58" i="7"/>
  <c r="G59" i="7"/>
  <c r="G57" i="7"/>
  <c r="G43" i="7"/>
  <c r="G44" i="7"/>
  <c r="G45" i="7"/>
  <c r="H42" i="7"/>
  <c r="H9" i="7" s="1"/>
  <c r="G48" i="7"/>
  <c r="G38" i="7"/>
  <c r="G39" i="7"/>
  <c r="G40" i="7"/>
  <c r="G41" i="7"/>
  <c r="G37" i="7"/>
  <c r="G34" i="7"/>
  <c r="G31" i="7"/>
  <c r="G32" i="7"/>
  <c r="G33" i="7"/>
  <c r="G26" i="7"/>
  <c r="G27" i="7"/>
  <c r="G25" i="7"/>
  <c r="H56" i="7"/>
  <c r="H11" i="7" s="1"/>
  <c r="H49" i="7"/>
  <c r="H10" i="7" s="1"/>
  <c r="H36" i="7"/>
  <c r="H30" i="7"/>
  <c r="H29" i="7" s="1"/>
  <c r="H12" i="7" s="1"/>
  <c r="H24" i="7"/>
  <c r="H23" i="7" s="1"/>
  <c r="E30" i="7"/>
  <c r="E29" i="7" s="1"/>
  <c r="E36" i="7"/>
  <c r="E42" i="7"/>
  <c r="E49" i="7"/>
  <c r="G19" i="7"/>
  <c r="G20" i="7"/>
  <c r="G21" i="7"/>
  <c r="G22" i="7"/>
  <c r="G18" i="7"/>
  <c r="H17" i="7"/>
  <c r="H6" i="7" s="1"/>
  <c r="G56" i="7" l="1"/>
  <c r="G11" i="7" s="1"/>
  <c r="G49" i="7"/>
  <c r="G10" i="7" s="1"/>
  <c r="F16" i="7"/>
  <c r="F35" i="7"/>
  <c r="F7" i="7"/>
  <c r="F15" i="7" s="1"/>
  <c r="H7" i="7"/>
  <c r="H15" i="7" s="1"/>
  <c r="G42" i="7"/>
  <c r="G9" i="7" s="1"/>
  <c r="G17" i="7"/>
  <c r="G36" i="7"/>
  <c r="G30" i="7"/>
  <c r="G29" i="7" s="1"/>
  <c r="G12" i="7" s="1"/>
  <c r="G24" i="7"/>
  <c r="G23" i="7" s="1"/>
  <c r="H35" i="7"/>
  <c r="H16" i="7"/>
  <c r="D30" i="7"/>
  <c r="D12" i="7" s="1"/>
  <c r="F60" i="7" l="1"/>
  <c r="G16" i="7"/>
  <c r="G6" i="7"/>
  <c r="G35" i="7"/>
  <c r="G7" i="7"/>
  <c r="H60" i="7"/>
  <c r="D24" i="7"/>
  <c r="E24" i="7"/>
  <c r="G15" i="7" l="1"/>
  <c r="G60" i="7"/>
  <c r="D42" i="7"/>
  <c r="D9" i="7" s="1"/>
  <c r="E9" i="7"/>
  <c r="D23" i="7" l="1"/>
  <c r="E23" i="7"/>
  <c r="D29" i="7"/>
  <c r="E12" i="7" l="1"/>
  <c r="E17" i="7" l="1"/>
  <c r="E16" i="7" l="1"/>
  <c r="E6" i="7"/>
  <c r="D17" i="7"/>
  <c r="D6" i="7" s="1"/>
  <c r="D16" i="7" l="1"/>
  <c r="D56" i="7"/>
  <c r="D11" i="7" s="1"/>
  <c r="E56" i="7"/>
  <c r="D49" i="7"/>
  <c r="D10" i="7" s="1"/>
  <c r="E10" i="7"/>
  <c r="D36" i="7"/>
  <c r="D7" i="7" s="1"/>
  <c r="E7" i="7"/>
  <c r="E11" i="7" l="1"/>
  <c r="E35" i="7"/>
  <c r="E60" i="7" s="1"/>
  <c r="D35" i="7"/>
  <c r="D60" i="7" s="1"/>
  <c r="D15" i="7" l="1"/>
  <c r="E15" i="7"/>
</calcChain>
</file>

<file path=xl/sharedStrings.xml><?xml version="1.0" encoding="utf-8"?>
<sst xmlns="http://schemas.openxmlformats.org/spreadsheetml/2006/main" count="104" uniqueCount="45">
  <si>
    <t>Opći prihodi i primici</t>
  </si>
  <si>
    <t>Ostali prihodi za posebne namjene</t>
  </si>
  <si>
    <t>51</t>
  </si>
  <si>
    <t>Pomoći EU</t>
  </si>
  <si>
    <t>Ostale pomoći</t>
  </si>
  <si>
    <t>Donacije</t>
  </si>
  <si>
    <t>31</t>
  </si>
  <si>
    <t>Vlastiti prihodi</t>
  </si>
  <si>
    <t>Mehanizam za oporavak i otpornost</t>
  </si>
  <si>
    <t>Europski fond za regionalni razvoj (ERDF)</t>
  </si>
  <si>
    <t>Fond solidarnosti Europske unije – potres</t>
  </si>
  <si>
    <t>32</t>
  </si>
  <si>
    <t>34</t>
  </si>
  <si>
    <t>41</t>
  </si>
  <si>
    <t>42</t>
  </si>
  <si>
    <t>11</t>
  </si>
  <si>
    <t>Materijalni rashodi</t>
  </si>
  <si>
    <t>Rashodi za zaposlene</t>
  </si>
  <si>
    <t>Financijski rashodi</t>
  </si>
  <si>
    <t>Rashodi za nabavu proizvedene dugotrajne imovine</t>
  </si>
  <si>
    <t>52</t>
  </si>
  <si>
    <t>Rashodi za nabavu neproizvedene dugotrajne imovine</t>
  </si>
  <si>
    <t>ULAGANJE U ZNANSTVENO ISTRAŽIVAČKU DJELATNOST</t>
  </si>
  <si>
    <t>61</t>
  </si>
  <si>
    <t>INSTITUT ZA JAVNE FINANCIJE</t>
  </si>
  <si>
    <t>RKP: 23286</t>
  </si>
  <si>
    <t>A622150</t>
  </si>
  <si>
    <t>A622153</t>
  </si>
  <si>
    <t>A622152</t>
  </si>
  <si>
    <t>SAMOSTALNA DJELATNOST JAVNIH INSTITUTA - IZ EVIDENCIJSKIH PRIHODA</t>
  </si>
  <si>
    <t>PROGRAMSKO FINANCIRANJE JAVNIH INSTITUTA</t>
  </si>
  <si>
    <t>PROGRAMSKO FINANCIRANJE JAVNIH INSTITUTA - IZ STRUKTURNIh I INVESTICIJSKIH FONDOVA EU</t>
  </si>
  <si>
    <t>TEKUĆI PLAN
2024.</t>
  </si>
  <si>
    <t>PLAN 
ZA 2025.</t>
  </si>
  <si>
    <t>A622151</t>
  </si>
  <si>
    <t>PROGRAMSKO FINANCIRANJE JAVNIH INSTITUTA - IZ EVIDENCIJSKIH PRIHODA</t>
  </si>
  <si>
    <t>Rashodi za nabavu proizv. dugotrajne imovine</t>
  </si>
  <si>
    <t>Rashodi za nabavu neproizv.dugotrajne imovine</t>
  </si>
  <si>
    <t>Naknade građanima i kućan.(školarine i stipendije)</t>
  </si>
  <si>
    <t>REBALANS 2025</t>
  </si>
  <si>
    <t>Posebni dio - Rebalans financijskog plana IJF-a za 2025.</t>
  </si>
  <si>
    <t xml:space="preserve">PLAN / REBALANS </t>
  </si>
  <si>
    <t>Kontroni zbroj</t>
  </si>
  <si>
    <t>PRIJEDLOG IZMJENA             8-2025</t>
  </si>
  <si>
    <t>4 ( 5 - 2 )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</si>
</sst>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b/>
      <sz val="10"/>
      <color indexed="44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.5"/>
      <color indexed="8"/>
      <name val="Arial"/>
      <family val="2"/>
      <charset val="238"/>
    </font>
    <font>
      <b/>
      <sz val="7.5"/>
      <color indexed="8"/>
      <name val="Arial"/>
      <family val="2"/>
      <charset val="238"/>
    </font>
    <font>
      <b/>
      <sz val="7"/>
      <name val="Arial"/>
      <family val="2"/>
    </font>
    <font>
      <sz val="7"/>
      <color theme="1"/>
      <name val="Calibri"/>
      <family val="2"/>
      <charset val="238"/>
      <scheme val="minor"/>
    </font>
    <font>
      <b/>
      <sz val="7"/>
      <color indexed="8"/>
      <name val="Arial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</patternFill>
    </fill>
    <fill>
      <patternFill patternType="solid">
        <fgColor indexed="40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1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CECFF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/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</borders>
  <cellStyleXfs count="51">
    <xf numFmtId="0" fontId="0" fillId="0" borderId="0"/>
    <xf numFmtId="0" fontId="1" fillId="2" borderId="1" applyNumberFormat="0" applyProtection="0">
      <alignment horizontal="left" vertical="center" indent="1"/>
    </xf>
    <xf numFmtId="0" fontId="2" fillId="3" borderId="1" applyNumberFormat="0" applyProtection="0">
      <alignment horizontal="left" vertical="center" indent="1"/>
    </xf>
    <xf numFmtId="0" fontId="3" fillId="0" borderId="0"/>
    <xf numFmtId="0" fontId="2" fillId="4" borderId="1" applyNumberFormat="0" applyProtection="0">
      <alignment horizontal="left" vertical="center" wrapText="1" indent="1"/>
    </xf>
    <xf numFmtId="4" fontId="4" fillId="5" borderId="1" applyNumberFormat="0" applyProtection="0">
      <alignment vertical="center"/>
    </xf>
    <xf numFmtId="0" fontId="2" fillId="6" borderId="1" applyNumberFormat="0" applyProtection="0">
      <alignment horizontal="left" vertical="center" wrapText="1" indent="1"/>
    </xf>
    <xf numFmtId="0" fontId="2" fillId="3" borderId="1" applyNumberFormat="0" applyProtection="0">
      <alignment horizontal="left" vertical="center" wrapText="1" indent="1"/>
    </xf>
    <xf numFmtId="4" fontId="4" fillId="7" borderId="1" applyNumberFormat="0" applyProtection="0">
      <alignment horizontal="right" vertical="center"/>
    </xf>
    <xf numFmtId="4" fontId="5" fillId="5" borderId="1" applyNumberFormat="0" applyProtection="0">
      <alignment vertical="center"/>
    </xf>
    <xf numFmtId="4" fontId="4" fillId="5" borderId="1" applyNumberFormat="0" applyProtection="0">
      <alignment horizontal="left" vertical="center" indent="1"/>
    </xf>
    <xf numFmtId="4" fontId="4" fillId="5" borderId="1" applyNumberFormat="0" applyProtection="0">
      <alignment horizontal="left" vertical="center" indent="1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4" fillId="14" borderId="1" applyNumberFormat="0" applyProtection="0">
      <alignment horizontal="right" vertical="center"/>
    </xf>
    <xf numFmtId="4" fontId="4" fillId="15" borderId="1" applyNumberFormat="0" applyProtection="0">
      <alignment horizontal="right" vertical="center"/>
    </xf>
    <xf numFmtId="4" fontId="4" fillId="16" borderId="1" applyNumberFormat="0" applyProtection="0">
      <alignment horizontal="right" vertical="center"/>
    </xf>
    <xf numFmtId="4" fontId="6" fillId="17" borderId="1" applyNumberFormat="0" applyProtection="0">
      <alignment horizontal="left" vertical="center" indent="1"/>
    </xf>
    <xf numFmtId="4" fontId="4" fillId="7" borderId="2" applyNumberFormat="0" applyProtection="0">
      <alignment horizontal="left" vertical="center" indent="1"/>
    </xf>
    <xf numFmtId="4" fontId="7" fillId="18" borderId="0" applyNumberFormat="0" applyProtection="0">
      <alignment horizontal="left" vertical="center" indent="1"/>
    </xf>
    <xf numFmtId="0" fontId="11" fillId="2" borderId="1" applyNumberFormat="0" applyProtection="0">
      <alignment horizontal="center" vertical="center"/>
    </xf>
    <xf numFmtId="4" fontId="8" fillId="7" borderId="1" applyNumberFormat="0" applyProtection="0">
      <alignment horizontal="left" vertical="center" indent="1"/>
    </xf>
    <xf numFmtId="4" fontId="8" fillId="19" borderId="1" applyNumberFormat="0" applyProtection="0">
      <alignment horizontal="left" vertical="center" indent="1"/>
    </xf>
    <xf numFmtId="0" fontId="2" fillId="19" borderId="1" applyNumberFormat="0" applyProtection="0">
      <alignment horizontal="left" vertical="center" wrapText="1" indent="1"/>
    </xf>
    <xf numFmtId="0" fontId="2" fillId="19" borderId="1" applyNumberFormat="0" applyProtection="0">
      <alignment horizontal="left" vertical="center" indent="1"/>
    </xf>
    <xf numFmtId="0" fontId="2" fillId="4" borderId="1" applyNumberFormat="0" applyProtection="0">
      <alignment horizontal="left" vertical="center" indent="1"/>
    </xf>
    <xf numFmtId="0" fontId="2" fillId="6" borderId="1" applyNumberFormat="0" applyProtection="0">
      <alignment horizontal="left" vertical="center" indent="1"/>
    </xf>
    <xf numFmtId="0" fontId="2" fillId="3" borderId="1" applyNumberFormat="0" applyProtection="0">
      <alignment horizontal="left" vertical="center" indent="1"/>
    </xf>
    <xf numFmtId="0" fontId="3" fillId="0" borderId="0"/>
    <xf numFmtId="4" fontId="4" fillId="20" borderId="1" applyNumberFormat="0" applyProtection="0">
      <alignment vertical="center"/>
    </xf>
    <xf numFmtId="4" fontId="5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4" fontId="4" fillId="20" borderId="1" applyNumberFormat="0" applyProtection="0">
      <alignment horizontal="left" vertical="center" indent="1"/>
    </xf>
    <xf numFmtId="4" fontId="5" fillId="7" borderId="1" applyNumberFormat="0" applyProtection="0">
      <alignment horizontal="right" vertical="center"/>
    </xf>
    <xf numFmtId="0" fontId="1" fillId="2" borderId="1" applyNumberFormat="0" applyProtection="0">
      <alignment horizontal="center" vertical="top" wrapText="1"/>
    </xf>
    <xf numFmtId="0" fontId="10" fillId="0" borderId="0" applyNumberFormat="0" applyProtection="0"/>
    <xf numFmtId="4" fontId="9" fillId="7" borderId="1" applyNumberFormat="0" applyProtection="0">
      <alignment horizontal="right" vertical="center"/>
    </xf>
    <xf numFmtId="0" fontId="12" fillId="21" borderId="4" applyProtection="0">
      <alignment vertical="center"/>
    </xf>
    <xf numFmtId="4" fontId="12" fillId="21" borderId="4" applyNumberFormat="0" applyProtection="0">
      <alignment horizontal="left" vertical="center" indent="1"/>
    </xf>
    <xf numFmtId="4" fontId="12" fillId="22" borderId="4" applyNumberFormat="0" applyProtection="0">
      <alignment horizontal="right" vertical="center"/>
    </xf>
    <xf numFmtId="4" fontId="12" fillId="5" borderId="4" applyNumberFormat="0" applyProtection="0">
      <alignment horizontal="left" vertical="center" indent="1"/>
    </xf>
    <xf numFmtId="4" fontId="12" fillId="23" borderId="4" applyNumberFormat="0" applyProtection="0">
      <alignment vertical="center"/>
    </xf>
    <xf numFmtId="0" fontId="12" fillId="24" borderId="4" applyNumberFormat="0" applyProtection="0">
      <alignment horizontal="left" vertical="center" indent="1"/>
    </xf>
    <xf numFmtId="0" fontId="12" fillId="25" borderId="4" applyNumberFormat="0" applyProtection="0">
      <alignment horizontal="left" vertical="center" indent="1"/>
    </xf>
    <xf numFmtId="0" fontId="12" fillId="2" borderId="4" applyNumberFormat="0" applyProtection="0">
      <alignment horizontal="left" vertical="center" wrapText="1" indent="1"/>
    </xf>
    <xf numFmtId="0" fontId="12" fillId="26" borderId="4" applyNumberFormat="0" applyProtection="0">
      <alignment horizontal="left" vertical="center" indent="1"/>
    </xf>
    <xf numFmtId="4" fontId="12" fillId="0" borderId="4" applyNumberFormat="0" applyProtection="0">
      <alignment horizontal="right" vertical="center"/>
    </xf>
  </cellStyleXfs>
  <cellXfs count="57">
    <xf numFmtId="0" fontId="0" fillId="0" borderId="0" xfId="0"/>
    <xf numFmtId="0" fontId="0" fillId="0" borderId="0" xfId="0" applyAlignment="1">
      <alignment wrapText="1"/>
    </xf>
    <xf numFmtId="0" fontId="12" fillId="0" borderId="4" xfId="49" quotePrefix="1" applyFill="1">
      <alignment horizontal="left" vertical="center" indent="1"/>
    </xf>
    <xf numFmtId="3" fontId="12" fillId="0" borderId="4" xfId="50" applyNumberFormat="1" applyFill="1">
      <alignment horizontal="right" vertical="center"/>
    </xf>
    <xf numFmtId="0" fontId="13" fillId="0" borderId="4" xfId="49" quotePrefix="1" applyFont="1" applyFill="1">
      <alignment horizontal="left" vertical="center" indent="1"/>
    </xf>
    <xf numFmtId="0" fontId="0" fillId="0" borderId="0" xfId="0" applyFill="1"/>
    <xf numFmtId="0" fontId="12" fillId="0" borderId="4" xfId="49" quotePrefix="1" applyFill="1" applyAlignment="1">
      <alignment horizontal="left" vertical="center" indent="9"/>
    </xf>
    <xf numFmtId="0" fontId="12" fillId="0" borderId="4" xfId="49" quotePrefix="1" applyFill="1" applyBorder="1" applyAlignment="1">
      <alignment horizontal="left" vertical="center" indent="7"/>
    </xf>
    <xf numFmtId="0" fontId="12" fillId="0" borderId="4" xfId="49" quotePrefix="1" applyFill="1" applyBorder="1">
      <alignment horizontal="left" vertical="center" indent="1"/>
    </xf>
    <xf numFmtId="3" fontId="12" fillId="0" borderId="4" xfId="50" applyNumberFormat="1" applyFill="1" applyBorder="1">
      <alignment horizontal="right" vertical="center"/>
    </xf>
    <xf numFmtId="0" fontId="12" fillId="0" borderId="5" xfId="49" quotePrefix="1" applyFill="1" applyBorder="1" applyAlignment="1">
      <alignment horizontal="left" vertical="center" indent="7"/>
    </xf>
    <xf numFmtId="0" fontId="12" fillId="0" borderId="5" xfId="49" quotePrefix="1" applyFill="1" applyBorder="1">
      <alignment horizontal="left" vertical="center" indent="1"/>
    </xf>
    <xf numFmtId="3" fontId="12" fillId="0" borderId="5" xfId="50" applyNumberFormat="1" applyFill="1" applyBorder="1">
      <alignment horizontal="right" vertical="center"/>
    </xf>
    <xf numFmtId="0" fontId="16" fillId="0" borderId="4" xfId="49" quotePrefix="1" applyFont="1" applyFill="1" applyAlignment="1">
      <alignment horizontal="left" vertical="center" indent="7"/>
    </xf>
    <xf numFmtId="0" fontId="16" fillId="0" borderId="4" xfId="49" quotePrefix="1" applyFont="1" applyFill="1">
      <alignment horizontal="left" vertical="center" indent="1"/>
    </xf>
    <xf numFmtId="3" fontId="16" fillId="0" borderId="4" xfId="50" applyNumberFormat="1" applyFont="1" applyFill="1">
      <alignment horizontal="right" vertical="center"/>
    </xf>
    <xf numFmtId="0" fontId="15" fillId="0" borderId="0" xfId="0" applyFont="1" applyFill="1"/>
    <xf numFmtId="0" fontId="13" fillId="0" borderId="4" xfId="49" quotePrefix="1" applyFont="1" applyFill="1" applyAlignment="1">
      <alignment horizontal="left" vertical="center" indent="7"/>
    </xf>
    <xf numFmtId="3" fontId="13" fillId="0" borderId="4" xfId="50" applyNumberFormat="1" applyFont="1" applyFill="1">
      <alignment horizontal="right" vertical="center"/>
    </xf>
    <xf numFmtId="0" fontId="14" fillId="27" borderId="3" xfId="0" quotePrefix="1" applyFont="1" applyFill="1" applyBorder="1" applyAlignment="1">
      <alignment horizontal="center" vertical="center" wrapText="1"/>
    </xf>
    <xf numFmtId="0" fontId="0" fillId="28" borderId="0" xfId="0" applyFill="1"/>
    <xf numFmtId="0" fontId="17" fillId="28" borderId="0" xfId="0" applyFont="1" applyFill="1"/>
    <xf numFmtId="3" fontId="12" fillId="0" borderId="4" xfId="50" applyNumberFormat="1" applyFont="1" applyFill="1">
      <alignment horizontal="right" vertical="center"/>
    </xf>
    <xf numFmtId="0" fontId="18" fillId="27" borderId="3" xfId="0" quotePrefix="1" applyFont="1" applyFill="1" applyBorder="1" applyAlignment="1">
      <alignment horizontal="center" vertical="center" wrapText="1"/>
    </xf>
    <xf numFmtId="0" fontId="18" fillId="27" borderId="3" xfId="0" applyNumberFormat="1" applyFont="1" applyFill="1" applyBorder="1" applyAlignment="1" applyProtection="1">
      <alignment horizontal="center" vertical="center" wrapText="1"/>
    </xf>
    <xf numFmtId="0" fontId="19" fillId="0" borderId="0" xfId="0" applyFont="1" applyFill="1"/>
    <xf numFmtId="3" fontId="0" fillId="0" borderId="0" xfId="0" applyNumberFormat="1" applyFill="1"/>
    <xf numFmtId="0" fontId="18" fillId="29" borderId="3" xfId="0" quotePrefix="1" applyFont="1" applyFill="1" applyBorder="1" applyAlignment="1">
      <alignment horizontal="center" vertical="center" wrapText="1"/>
    </xf>
    <xf numFmtId="3" fontId="16" fillId="27" borderId="4" xfId="49" quotePrefix="1" applyNumberFormat="1" applyFont="1" applyFill="1" applyAlignment="1">
      <alignment vertical="center"/>
    </xf>
    <xf numFmtId="0" fontId="20" fillId="27" borderId="3" xfId="0" applyNumberFormat="1" applyFont="1" applyFill="1" applyBorder="1" applyAlignment="1" applyProtection="1">
      <alignment horizontal="left" vertical="center" wrapText="1" indent="1"/>
    </xf>
    <xf numFmtId="3" fontId="16" fillId="31" borderId="4" xfId="49" quotePrefix="1" applyNumberFormat="1" applyFont="1" applyFill="1" applyAlignment="1">
      <alignment vertical="center"/>
    </xf>
    <xf numFmtId="0" fontId="16" fillId="31" borderId="4" xfId="49" quotePrefix="1" applyFont="1" applyFill="1" applyAlignment="1">
      <alignment horizontal="center" vertical="center"/>
    </xf>
    <xf numFmtId="0" fontId="16" fillId="31" borderId="4" xfId="49" quotePrefix="1" applyFont="1" applyFill="1">
      <alignment horizontal="left" vertical="center" indent="1"/>
    </xf>
    <xf numFmtId="0" fontId="16" fillId="31" borderId="4" xfId="49" quotePrefix="1" applyFont="1" applyFill="1" applyAlignment="1">
      <alignment horizontal="left" vertical="center" wrapText="1" indent="1"/>
    </xf>
    <xf numFmtId="3" fontId="13" fillId="0" borderId="8" xfId="50" applyNumberFormat="1" applyFont="1" applyFill="1" applyBorder="1">
      <alignment horizontal="right" vertical="center"/>
    </xf>
    <xf numFmtId="0" fontId="12" fillId="0" borderId="9" xfId="49" quotePrefix="1" applyFill="1" applyBorder="1" applyAlignment="1">
      <alignment horizontal="left" vertical="center" indent="9"/>
    </xf>
    <xf numFmtId="0" fontId="12" fillId="0" borderId="9" xfId="49" quotePrefix="1" applyFill="1" applyBorder="1">
      <alignment horizontal="left" vertical="center" indent="1"/>
    </xf>
    <xf numFmtId="3" fontId="12" fillId="0" borderId="8" xfId="50" applyNumberFormat="1" applyFill="1" applyBorder="1">
      <alignment horizontal="right" vertical="center"/>
    </xf>
    <xf numFmtId="0" fontId="12" fillId="0" borderId="3" xfId="49" quotePrefix="1" applyFill="1" applyBorder="1" applyAlignment="1">
      <alignment horizontal="left" vertical="center" indent="9"/>
    </xf>
    <xf numFmtId="0" fontId="12" fillId="0" borderId="3" xfId="49" quotePrefix="1" applyFill="1" applyBorder="1">
      <alignment horizontal="left" vertical="center" indent="1"/>
    </xf>
    <xf numFmtId="0" fontId="21" fillId="27" borderId="3" xfId="0" applyNumberFormat="1" applyFont="1" applyFill="1" applyBorder="1" applyAlignment="1" applyProtection="1">
      <alignment horizontal="center" vertical="center" wrapText="1"/>
    </xf>
    <xf numFmtId="0" fontId="19" fillId="28" borderId="0" xfId="0" applyFont="1" applyFill="1"/>
    <xf numFmtId="0" fontId="15" fillId="28" borderId="0" xfId="0" applyFont="1" applyFill="1"/>
    <xf numFmtId="3" fontId="0" fillId="28" borderId="0" xfId="0" applyNumberFormat="1" applyFill="1"/>
    <xf numFmtId="0" fontId="0" fillId="28" borderId="0" xfId="0" applyFill="1" applyBorder="1"/>
    <xf numFmtId="0" fontId="12" fillId="28" borderId="0" xfId="49" applyFill="1" applyBorder="1" applyAlignment="1">
      <alignment horizontal="right" vertical="center" indent="1"/>
    </xf>
    <xf numFmtId="3" fontId="13" fillId="30" borderId="4" xfId="50" applyNumberFormat="1" applyFont="1" applyFill="1">
      <alignment horizontal="right" vertical="center"/>
    </xf>
    <xf numFmtId="3" fontId="16" fillId="30" borderId="4" xfId="50" applyNumberFormat="1" applyFont="1" applyFill="1">
      <alignment horizontal="right" vertical="center"/>
    </xf>
    <xf numFmtId="3" fontId="12" fillId="30" borderId="4" xfId="50" applyNumberFormat="1" applyFill="1">
      <alignment horizontal="right" vertical="center"/>
    </xf>
    <xf numFmtId="0" fontId="23" fillId="0" borderId="0" xfId="0" applyFont="1" applyFill="1"/>
    <xf numFmtId="0" fontId="13" fillId="0" borderId="6" xfId="49" quotePrefix="1" applyFont="1" applyFill="1" applyBorder="1" applyAlignment="1">
      <alignment horizontal="left" vertical="center" indent="7"/>
    </xf>
    <xf numFmtId="0" fontId="22" fillId="0" borderId="6" xfId="49" quotePrefix="1" applyFont="1" applyFill="1" applyBorder="1">
      <alignment horizontal="left" vertical="center" indent="1"/>
    </xf>
    <xf numFmtId="3" fontId="13" fillId="0" borderId="6" xfId="50" applyNumberFormat="1" applyFont="1" applyFill="1" applyBorder="1">
      <alignment horizontal="right" vertical="center"/>
    </xf>
    <xf numFmtId="3" fontId="13" fillId="30" borderId="6" xfId="50" applyNumberFormat="1" applyFont="1" applyFill="1" applyBorder="1">
      <alignment horizontal="right" vertical="center"/>
    </xf>
    <xf numFmtId="0" fontId="24" fillId="0" borderId="3" xfId="0" quotePrefix="1" applyFont="1" applyFill="1" applyBorder="1" applyAlignment="1">
      <alignment horizontal="center" vertical="center" wrapText="1"/>
    </xf>
    <xf numFmtId="0" fontId="24" fillId="0" borderId="3" xfId="0" applyNumberFormat="1" applyFont="1" applyFill="1" applyBorder="1" applyAlignment="1" applyProtection="1">
      <alignment horizontal="center" vertical="center" wrapText="1"/>
    </xf>
    <xf numFmtId="3" fontId="12" fillId="0" borderId="7" xfId="50" applyNumberFormat="1" applyFill="1" applyBorder="1" applyAlignment="1">
      <alignment horizontal="center" vertical="center"/>
    </xf>
  </cellXfs>
  <cellStyles count="51">
    <cellStyle name="Normal" xfId="0" builtinId="0"/>
    <cellStyle name="Normal 2" xfId="3" xr:uid="{00000000-0005-0000-0000-000001000000}"/>
    <cellStyle name="SAPBEXaggData" xfId="5" xr:uid="{00000000-0005-0000-0000-000002000000}"/>
    <cellStyle name="SAPBEXaggData 2" xfId="45" xr:uid="{00000000-0005-0000-0000-000003000000}"/>
    <cellStyle name="SAPBEXaggDataEmph" xfId="9" xr:uid="{00000000-0005-0000-0000-000004000000}"/>
    <cellStyle name="SAPBEXaggItem" xfId="10" xr:uid="{00000000-0005-0000-0000-000005000000}"/>
    <cellStyle name="SAPBEXaggItem 2" xfId="44" xr:uid="{00000000-0005-0000-0000-000006000000}"/>
    <cellStyle name="SAPBEXaggItemX" xfId="11" xr:uid="{00000000-0005-0000-0000-000007000000}"/>
    <cellStyle name="SAPBEXchaText" xfId="1" xr:uid="{00000000-0005-0000-0000-000008000000}"/>
    <cellStyle name="SAPBEXchaText 2" xfId="41" xr:uid="{00000000-0005-0000-0000-000009000000}"/>
    <cellStyle name="SAPBEXexcBad7" xfId="12" xr:uid="{00000000-0005-0000-0000-00000A000000}"/>
    <cellStyle name="SAPBEXexcBad8" xfId="13" xr:uid="{00000000-0005-0000-0000-00000B000000}"/>
    <cellStyle name="SAPBEXexcBad9" xfId="14" xr:uid="{00000000-0005-0000-0000-00000C000000}"/>
    <cellStyle name="SAPBEXexcCritical4" xfId="15" xr:uid="{00000000-0005-0000-0000-00000D000000}"/>
    <cellStyle name="SAPBEXexcCritical5" xfId="16" xr:uid="{00000000-0005-0000-0000-00000E000000}"/>
    <cellStyle name="SAPBEXexcCritical6" xfId="17" xr:uid="{00000000-0005-0000-0000-00000F000000}"/>
    <cellStyle name="SAPBEXexcGood1" xfId="18" xr:uid="{00000000-0005-0000-0000-000010000000}"/>
    <cellStyle name="SAPBEXexcGood2" xfId="19" xr:uid="{00000000-0005-0000-0000-000011000000}"/>
    <cellStyle name="SAPBEXexcGood3" xfId="20" xr:uid="{00000000-0005-0000-0000-000012000000}"/>
    <cellStyle name="SAPBEXfilterDrill" xfId="21" xr:uid="{00000000-0005-0000-0000-000013000000}"/>
    <cellStyle name="SAPBEXfilterItem" xfId="22" xr:uid="{00000000-0005-0000-0000-000014000000}"/>
    <cellStyle name="SAPBEXfilterText" xfId="23" xr:uid="{00000000-0005-0000-0000-000015000000}"/>
    <cellStyle name="SAPBEXformats" xfId="24" xr:uid="{00000000-0005-0000-0000-000016000000}"/>
    <cellStyle name="SAPBEXformats 2" xfId="43" xr:uid="{00000000-0005-0000-0000-000017000000}"/>
    <cellStyle name="SAPBEXheaderItem" xfId="25" xr:uid="{00000000-0005-0000-0000-000018000000}"/>
    <cellStyle name="SAPBEXheaderText" xfId="26" xr:uid="{00000000-0005-0000-0000-000019000000}"/>
    <cellStyle name="SAPBEXHLevel0" xfId="27" xr:uid="{00000000-0005-0000-0000-00001A000000}"/>
    <cellStyle name="SAPBEXHLevel0 2" xfId="46" xr:uid="{00000000-0005-0000-0000-00001B000000}"/>
    <cellStyle name="SAPBEXHLevel0X" xfId="28" xr:uid="{00000000-0005-0000-0000-00001C000000}"/>
    <cellStyle name="SAPBEXHLevel1" xfId="4" xr:uid="{00000000-0005-0000-0000-00001D000000}"/>
    <cellStyle name="SAPBEXHLevel1 2" xfId="47" xr:uid="{00000000-0005-0000-0000-00001E000000}"/>
    <cellStyle name="SAPBEXHLevel1X" xfId="29" xr:uid="{00000000-0005-0000-0000-00001F000000}"/>
    <cellStyle name="SAPBEXHLevel2" xfId="6" xr:uid="{00000000-0005-0000-0000-000020000000}"/>
    <cellStyle name="SAPBEXHLevel2 2" xfId="48" xr:uid="{00000000-0005-0000-0000-000021000000}"/>
    <cellStyle name="SAPBEXHLevel2X" xfId="30" xr:uid="{00000000-0005-0000-0000-000022000000}"/>
    <cellStyle name="SAPBEXHLevel3" xfId="7" xr:uid="{00000000-0005-0000-0000-000023000000}"/>
    <cellStyle name="SAPBEXHLevel3 2" xfId="49" xr:uid="{00000000-0005-0000-0000-000024000000}"/>
    <cellStyle name="SAPBEXHLevel3X" xfId="31" xr:uid="{00000000-0005-0000-0000-000025000000}"/>
    <cellStyle name="SAPBEXinputData" xfId="32" xr:uid="{00000000-0005-0000-0000-000026000000}"/>
    <cellStyle name="SAPBEXresData" xfId="33" xr:uid="{00000000-0005-0000-0000-000027000000}"/>
    <cellStyle name="SAPBEXresDataEmph" xfId="34" xr:uid="{00000000-0005-0000-0000-000028000000}"/>
    <cellStyle name="SAPBEXresItem" xfId="35" xr:uid="{00000000-0005-0000-0000-000029000000}"/>
    <cellStyle name="SAPBEXresItemX" xfId="36" xr:uid="{00000000-0005-0000-0000-00002A000000}"/>
    <cellStyle name="SAPBEXstdData" xfId="8" xr:uid="{00000000-0005-0000-0000-00002B000000}"/>
    <cellStyle name="SAPBEXstdData 2" xfId="50" xr:uid="{00000000-0005-0000-0000-00002C000000}"/>
    <cellStyle name="SAPBEXstdDataEmph" xfId="37" xr:uid="{00000000-0005-0000-0000-00002D000000}"/>
    <cellStyle name="SAPBEXstdItem" xfId="2" xr:uid="{00000000-0005-0000-0000-00002E000000}"/>
    <cellStyle name="SAPBEXstdItem 2" xfId="42" xr:uid="{00000000-0005-0000-0000-00002F000000}"/>
    <cellStyle name="SAPBEXstdItemX" xfId="38" xr:uid="{00000000-0005-0000-0000-000030000000}"/>
    <cellStyle name="SAPBEXtitle" xfId="39" xr:uid="{00000000-0005-0000-0000-000031000000}"/>
    <cellStyle name="SAPBEXundefined" xfId="40" xr:uid="{00000000-0005-0000-0000-000032000000}"/>
  </cellStyles>
  <dxfs count="0"/>
  <tableStyles count="0" defaultTableStyle="TableStyleMedium2" defaultPivotStyle="PivotStyleLight16"/>
  <colors>
    <mruColors>
      <color rgb="FFCCECFF"/>
      <color rgb="FF99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3"/>
  <sheetViews>
    <sheetView tabSelected="1" zoomScale="87" zoomScaleNormal="87" workbookViewId="0">
      <pane xSplit="3" ySplit="4" topLeftCell="D5" activePane="bottomRight" state="frozen"/>
      <selection pane="topRight" activeCell="C1" sqref="C1"/>
      <selection pane="bottomLeft" activeCell="A3" sqref="A3"/>
      <selection pane="bottomRight" activeCell="H60" sqref="H60"/>
    </sheetView>
  </sheetViews>
  <sheetFormatPr defaultColWidth="9.125" defaultRowHeight="14.3" x14ac:dyDescent="0.25"/>
  <cols>
    <col min="1" max="1" width="1.75" style="5" customWidth="1"/>
    <col min="2" max="2" width="16.5" style="5" customWidth="1"/>
    <col min="3" max="3" width="37.375" style="5" customWidth="1"/>
    <col min="4" max="4" width="10.5" style="5" hidden="1" customWidth="1"/>
    <col min="5" max="7" width="9.25" style="5" customWidth="1"/>
    <col min="8" max="8" width="9.625" style="5" customWidth="1"/>
    <col min="9" max="11" width="9.125" style="5"/>
    <col min="12" max="12" width="14.375" style="5" bestFit="1" customWidth="1"/>
    <col min="13" max="13" width="40.625" style="5" bestFit="1" customWidth="1"/>
    <col min="14" max="14" width="7" style="5" bestFit="1" customWidth="1"/>
    <col min="15" max="16384" width="9.125" style="5"/>
  </cols>
  <sheetData>
    <row r="1" spans="1:16" ht="26.5" customHeight="1" x14ac:dyDescent="0.25">
      <c r="A1" s="20"/>
      <c r="B1" s="21" t="s">
        <v>40</v>
      </c>
      <c r="C1" s="20"/>
      <c r="D1" s="20"/>
      <c r="E1" s="20"/>
      <c r="F1" s="20"/>
      <c r="G1" s="20"/>
      <c r="H1" s="20"/>
      <c r="I1" s="20"/>
    </row>
    <row r="2" spans="1:16" ht="5.45" customHeight="1" x14ac:dyDescent="0.25">
      <c r="A2" s="20"/>
      <c r="B2" s="20"/>
      <c r="C2" s="20"/>
      <c r="D2" s="20"/>
      <c r="E2" s="20"/>
      <c r="F2" s="20"/>
      <c r="G2" s="20"/>
      <c r="H2" s="20"/>
      <c r="I2" s="20"/>
    </row>
    <row r="3" spans="1:16" ht="2.0499999999999998" customHeight="1" x14ac:dyDescent="0.25">
      <c r="A3" s="20"/>
      <c r="B3" s="20"/>
      <c r="C3" s="20"/>
      <c r="D3" s="20"/>
      <c r="E3" s="20"/>
      <c r="F3" s="20"/>
      <c r="G3" s="20"/>
      <c r="H3" s="20"/>
      <c r="I3" s="20"/>
    </row>
    <row r="4" spans="1:16" s="25" customFormat="1" ht="35.35" customHeight="1" x14ac:dyDescent="0.2">
      <c r="A4" s="41"/>
      <c r="B4" s="19" t="s">
        <v>25</v>
      </c>
      <c r="C4" s="19" t="s">
        <v>24</v>
      </c>
      <c r="D4" s="23" t="s">
        <v>32</v>
      </c>
      <c r="E4" s="24" t="s">
        <v>33</v>
      </c>
      <c r="F4" s="24" t="s">
        <v>43</v>
      </c>
      <c r="G4" s="40" t="s">
        <v>41</v>
      </c>
      <c r="H4" s="24" t="s">
        <v>39</v>
      </c>
      <c r="I4" s="41"/>
    </row>
    <row r="5" spans="1:16" s="49" customFormat="1" ht="10.9" customHeight="1" x14ac:dyDescent="0.2">
      <c r="B5" s="54"/>
      <c r="C5" s="54">
        <v>1</v>
      </c>
      <c r="D5" s="54"/>
      <c r="E5" s="55">
        <v>2</v>
      </c>
      <c r="F5" s="55">
        <v>3</v>
      </c>
      <c r="G5" s="55" t="s">
        <v>44</v>
      </c>
      <c r="H5" s="55">
        <v>5</v>
      </c>
    </row>
    <row r="6" spans="1:16" x14ac:dyDescent="0.25">
      <c r="A6" s="20"/>
      <c r="B6" s="50">
        <v>11</v>
      </c>
      <c r="C6" s="51" t="s">
        <v>0</v>
      </c>
      <c r="D6" s="52">
        <f>+D17</f>
        <v>782925</v>
      </c>
      <c r="E6" s="52">
        <f>+E17</f>
        <v>886775</v>
      </c>
      <c r="F6" s="52">
        <f>+F17</f>
        <v>927500</v>
      </c>
      <c r="G6" s="52">
        <f t="shared" ref="G6:H6" si="0">+G17</f>
        <v>0</v>
      </c>
      <c r="H6" s="53">
        <f t="shared" si="0"/>
        <v>886775</v>
      </c>
      <c r="I6" s="20"/>
    </row>
    <row r="7" spans="1:16" x14ac:dyDescent="0.25">
      <c r="A7" s="20"/>
      <c r="B7" s="17">
        <v>31</v>
      </c>
      <c r="C7" s="4" t="s">
        <v>7</v>
      </c>
      <c r="D7" s="18">
        <f>+D24+D36</f>
        <v>1260274</v>
      </c>
      <c r="E7" s="18">
        <f>+E24+E36</f>
        <v>1407747</v>
      </c>
      <c r="F7" s="18">
        <f>+F24+F36</f>
        <v>1441636</v>
      </c>
      <c r="G7" s="18">
        <f t="shared" ref="G7:H7" si="1">+G24+G36</f>
        <v>-191806</v>
      </c>
      <c r="H7" s="46">
        <f t="shared" si="1"/>
        <v>1215941</v>
      </c>
      <c r="I7" s="20"/>
      <c r="J7" s="26"/>
    </row>
    <row r="8" spans="1:16" hidden="1" x14ac:dyDescent="0.25">
      <c r="A8" s="20"/>
      <c r="B8" s="17">
        <v>43</v>
      </c>
      <c r="C8" s="4" t="s">
        <v>1</v>
      </c>
      <c r="D8" s="18">
        <v>0</v>
      </c>
      <c r="E8" s="18">
        <v>0</v>
      </c>
      <c r="F8" s="18">
        <v>1</v>
      </c>
      <c r="G8" s="18">
        <v>0</v>
      </c>
      <c r="H8" s="46">
        <v>0</v>
      </c>
      <c r="I8" s="20"/>
    </row>
    <row r="9" spans="1:16" x14ac:dyDescent="0.25">
      <c r="A9" s="20"/>
      <c r="B9" s="17">
        <v>51</v>
      </c>
      <c r="C9" s="4" t="s">
        <v>3</v>
      </c>
      <c r="D9" s="18">
        <f>+D42</f>
        <v>26957</v>
      </c>
      <c r="E9" s="18">
        <f>+E42</f>
        <v>104955</v>
      </c>
      <c r="F9" s="18">
        <f>+F42</f>
        <v>58000</v>
      </c>
      <c r="G9" s="18">
        <f t="shared" ref="G9:H9" si="2">+G42</f>
        <v>-52203</v>
      </c>
      <c r="H9" s="46">
        <f t="shared" si="2"/>
        <v>52752</v>
      </c>
      <c r="I9" s="20"/>
    </row>
    <row r="10" spans="1:16" x14ac:dyDescent="0.25">
      <c r="A10" s="20"/>
      <c r="B10" s="17">
        <v>52</v>
      </c>
      <c r="C10" s="4" t="s">
        <v>4</v>
      </c>
      <c r="D10" s="18">
        <f>+D49</f>
        <v>48828</v>
      </c>
      <c r="E10" s="18">
        <f>+SUM(E49)</f>
        <v>56000</v>
      </c>
      <c r="F10" s="18">
        <f>+SUM(F49)</f>
        <v>56000</v>
      </c>
      <c r="G10" s="18">
        <f t="shared" ref="G10:H10" si="3">+SUM(G49)</f>
        <v>0</v>
      </c>
      <c r="H10" s="46">
        <f t="shared" si="3"/>
        <v>56000</v>
      </c>
      <c r="I10" s="20"/>
    </row>
    <row r="11" spans="1:16" x14ac:dyDescent="0.25">
      <c r="A11" s="20"/>
      <c r="B11" s="17">
        <v>61</v>
      </c>
      <c r="C11" s="4" t="s">
        <v>5</v>
      </c>
      <c r="D11" s="18">
        <f>+D56</f>
        <v>65561</v>
      </c>
      <c r="E11" s="18">
        <f>+SUM(E56)</f>
        <v>7904</v>
      </c>
      <c r="F11" s="18">
        <f>+SUM(F56)</f>
        <v>7904</v>
      </c>
      <c r="G11" s="18">
        <f t="shared" ref="G11:H11" si="4">+SUM(G56)</f>
        <v>11552</v>
      </c>
      <c r="H11" s="46">
        <f t="shared" si="4"/>
        <v>19456</v>
      </c>
      <c r="I11" s="20"/>
    </row>
    <row r="12" spans="1:16" ht="13.6" customHeight="1" x14ac:dyDescent="0.25">
      <c r="A12" s="20"/>
      <c r="B12" s="17">
        <v>581</v>
      </c>
      <c r="C12" s="4" t="s">
        <v>8</v>
      </c>
      <c r="D12" s="18">
        <f>+D30</f>
        <v>61716</v>
      </c>
      <c r="E12" s="18">
        <f>+E29</f>
        <v>57424</v>
      </c>
      <c r="F12" s="18">
        <f>+F29</f>
        <v>70490</v>
      </c>
      <c r="G12" s="18">
        <f t="shared" ref="G12:H12" si="5">+G29</f>
        <v>-23134</v>
      </c>
      <c r="H12" s="46">
        <f t="shared" si="5"/>
        <v>34290</v>
      </c>
      <c r="I12" s="20"/>
    </row>
    <row r="13" spans="1:16" hidden="1" x14ac:dyDescent="0.25">
      <c r="A13" s="20"/>
      <c r="B13" s="7">
        <v>5761</v>
      </c>
      <c r="C13" s="8" t="s">
        <v>10</v>
      </c>
      <c r="D13" s="9">
        <v>0</v>
      </c>
      <c r="E13" s="9">
        <v>0</v>
      </c>
      <c r="F13" s="9"/>
      <c r="G13" s="9">
        <v>0</v>
      </c>
      <c r="H13" s="9">
        <v>0</v>
      </c>
      <c r="I13" s="20"/>
    </row>
    <row r="14" spans="1:16" hidden="1" x14ac:dyDescent="0.25">
      <c r="A14" s="20"/>
      <c r="B14" s="10">
        <v>563</v>
      </c>
      <c r="C14" s="11" t="s">
        <v>9</v>
      </c>
      <c r="D14" s="12">
        <v>0</v>
      </c>
      <c r="E14" s="12">
        <v>0</v>
      </c>
      <c r="F14" s="12"/>
      <c r="G14" s="12">
        <v>0</v>
      </c>
      <c r="H14" s="12">
        <v>0</v>
      </c>
      <c r="I14" s="20"/>
    </row>
    <row r="15" spans="1:16" s="25" customFormat="1" ht="28.55" customHeight="1" x14ac:dyDescent="0.2">
      <c r="A15" s="41"/>
      <c r="B15" s="19">
        <v>3801</v>
      </c>
      <c r="C15" s="29" t="s">
        <v>22</v>
      </c>
      <c r="D15" s="27">
        <f>+SUM(D6:D14)</f>
        <v>2246261</v>
      </c>
      <c r="E15" s="28">
        <f>+SUM(E6:E14)</f>
        <v>2520805</v>
      </c>
      <c r="F15" s="28">
        <f>+SUM(F6:F14)</f>
        <v>2561531</v>
      </c>
      <c r="G15" s="28">
        <f>+SUM(G6:G14)</f>
        <v>-255591</v>
      </c>
      <c r="H15" s="28">
        <f>+SUM(H6:H14)</f>
        <v>2265214</v>
      </c>
      <c r="I15" s="41"/>
    </row>
    <row r="16" spans="1:16" s="16" customFormat="1" ht="27.2" customHeight="1" x14ac:dyDescent="0.25">
      <c r="A16" s="42"/>
      <c r="B16" s="31" t="s">
        <v>26</v>
      </c>
      <c r="C16" s="32" t="s">
        <v>30</v>
      </c>
      <c r="D16" s="30">
        <f t="shared" ref="D16:H16" si="6">+SUM(D17)</f>
        <v>782925</v>
      </c>
      <c r="E16" s="30">
        <f t="shared" si="6"/>
        <v>886775</v>
      </c>
      <c r="F16" s="30">
        <f t="shared" si="6"/>
        <v>927500</v>
      </c>
      <c r="G16" s="30">
        <f t="shared" si="6"/>
        <v>0</v>
      </c>
      <c r="H16" s="30">
        <f t="shared" si="6"/>
        <v>886775</v>
      </c>
      <c r="I16" s="42"/>
      <c r="K16" s="5"/>
      <c r="L16" s="5"/>
      <c r="M16" s="5"/>
      <c r="N16" s="5"/>
      <c r="O16" s="5"/>
      <c r="P16" s="5"/>
    </row>
    <row r="17" spans="1:16" s="16" customFormat="1" x14ac:dyDescent="0.25">
      <c r="A17" s="42"/>
      <c r="B17" s="13" t="s">
        <v>15</v>
      </c>
      <c r="C17" s="14" t="s">
        <v>0</v>
      </c>
      <c r="D17" s="15">
        <f>+SUM(D18:D22)</f>
        <v>782925</v>
      </c>
      <c r="E17" s="15">
        <f>+SUM(E18:E22)</f>
        <v>886775</v>
      </c>
      <c r="F17" s="15">
        <f>+SUM(F18:F22)</f>
        <v>927500</v>
      </c>
      <c r="G17" s="15">
        <f t="shared" ref="G17:H17" si="7">+SUM(G18:G22)</f>
        <v>0</v>
      </c>
      <c r="H17" s="47">
        <f t="shared" si="7"/>
        <v>886775</v>
      </c>
      <c r="I17" s="42"/>
      <c r="K17" s="5"/>
      <c r="L17" s="5"/>
      <c r="M17" s="5"/>
      <c r="N17" s="5"/>
      <c r="O17" s="5"/>
      <c r="P17" s="5"/>
    </row>
    <row r="18" spans="1:16" x14ac:dyDescent="0.25">
      <c r="A18" s="20"/>
      <c r="B18" s="6" t="s">
        <v>6</v>
      </c>
      <c r="C18" s="2" t="s">
        <v>17</v>
      </c>
      <c r="D18" s="22">
        <v>693100</v>
      </c>
      <c r="E18" s="3">
        <v>788985</v>
      </c>
      <c r="F18" s="3">
        <v>831785</v>
      </c>
      <c r="G18" s="3">
        <f>+H18-E18</f>
        <v>10655</v>
      </c>
      <c r="H18" s="48">
        <v>799640</v>
      </c>
      <c r="I18" s="20"/>
      <c r="J18" s="16"/>
    </row>
    <row r="19" spans="1:16" x14ac:dyDescent="0.25">
      <c r="A19" s="20"/>
      <c r="B19" s="6" t="s">
        <v>11</v>
      </c>
      <c r="C19" s="2" t="s">
        <v>16</v>
      </c>
      <c r="D19" s="3">
        <v>81275</v>
      </c>
      <c r="E19" s="3">
        <v>91490</v>
      </c>
      <c r="F19" s="3">
        <v>90900</v>
      </c>
      <c r="G19" s="3">
        <f t="shared" ref="G19:G22" si="8">+H19-E19</f>
        <v>-5670</v>
      </c>
      <c r="H19" s="48">
        <v>85820</v>
      </c>
      <c r="I19" s="20"/>
      <c r="J19" s="16"/>
    </row>
    <row r="20" spans="1:16" x14ac:dyDescent="0.25">
      <c r="A20" s="20"/>
      <c r="B20" s="6" t="s">
        <v>12</v>
      </c>
      <c r="C20" s="2" t="s">
        <v>18</v>
      </c>
      <c r="D20" s="3">
        <v>300</v>
      </c>
      <c r="E20" s="3">
        <v>300</v>
      </c>
      <c r="F20" s="3">
        <v>315</v>
      </c>
      <c r="G20" s="3">
        <f t="shared" si="8"/>
        <v>40</v>
      </c>
      <c r="H20" s="48">
        <v>340</v>
      </c>
      <c r="I20" s="20"/>
      <c r="J20" s="16"/>
    </row>
    <row r="21" spans="1:16" x14ac:dyDescent="0.25">
      <c r="A21" s="20"/>
      <c r="B21" s="6" t="s">
        <v>13</v>
      </c>
      <c r="C21" s="2" t="s">
        <v>37</v>
      </c>
      <c r="D21" s="3">
        <v>2250</v>
      </c>
      <c r="E21" s="3">
        <v>0</v>
      </c>
      <c r="F21" s="3">
        <v>500</v>
      </c>
      <c r="G21" s="3">
        <f t="shared" si="8"/>
        <v>435</v>
      </c>
      <c r="H21" s="48">
        <v>435</v>
      </c>
      <c r="I21" s="20"/>
      <c r="J21" s="16"/>
    </row>
    <row r="22" spans="1:16" x14ac:dyDescent="0.25">
      <c r="A22" s="20"/>
      <c r="B22" s="6" t="s">
        <v>14</v>
      </c>
      <c r="C22" s="2" t="s">
        <v>36</v>
      </c>
      <c r="D22" s="3">
        <v>6000</v>
      </c>
      <c r="E22" s="3">
        <v>6000</v>
      </c>
      <c r="F22" s="3">
        <v>4000</v>
      </c>
      <c r="G22" s="3">
        <f t="shared" si="8"/>
        <v>-5460</v>
      </c>
      <c r="H22" s="48">
        <v>540</v>
      </c>
      <c r="I22" s="20"/>
      <c r="J22" s="16"/>
    </row>
    <row r="23" spans="1:16" s="16" customFormat="1" ht="29.25" customHeight="1" x14ac:dyDescent="0.25">
      <c r="A23" s="42"/>
      <c r="B23" s="31" t="s">
        <v>34</v>
      </c>
      <c r="C23" s="33" t="s">
        <v>35</v>
      </c>
      <c r="D23" s="30">
        <f t="shared" ref="D23:H23" si="9">+SUM(D24)</f>
        <v>97500</v>
      </c>
      <c r="E23" s="30">
        <f t="shared" si="9"/>
        <v>237340</v>
      </c>
      <c r="F23" s="30">
        <f t="shared" si="9"/>
        <v>245340</v>
      </c>
      <c r="G23" s="30">
        <f t="shared" si="9"/>
        <v>-18060</v>
      </c>
      <c r="H23" s="30">
        <f t="shared" si="9"/>
        <v>219280</v>
      </c>
      <c r="I23" s="42"/>
    </row>
    <row r="24" spans="1:16" s="16" customFormat="1" x14ac:dyDescent="0.25">
      <c r="A24" s="42"/>
      <c r="B24" s="13" t="s">
        <v>6</v>
      </c>
      <c r="C24" s="14" t="s">
        <v>7</v>
      </c>
      <c r="D24" s="15">
        <f>+SUM(D25:D28)</f>
        <v>97500</v>
      </c>
      <c r="E24" s="15">
        <f>+SUM(E25:E28)</f>
        <v>237340</v>
      </c>
      <c r="F24" s="15">
        <f>+SUM(F25:F28)</f>
        <v>245340</v>
      </c>
      <c r="G24" s="15">
        <f t="shared" ref="G24:H24" si="10">+SUM(G25:G28)</f>
        <v>-18060</v>
      </c>
      <c r="H24" s="47">
        <f t="shared" si="10"/>
        <v>219280</v>
      </c>
      <c r="I24" s="42"/>
      <c r="K24" s="5"/>
    </row>
    <row r="25" spans="1:16" x14ac:dyDescent="0.25">
      <c r="A25" s="20"/>
      <c r="B25" s="6" t="s">
        <v>6</v>
      </c>
      <c r="C25" s="2" t="s">
        <v>17</v>
      </c>
      <c r="D25" s="3">
        <v>61250</v>
      </c>
      <c r="E25" s="3">
        <v>210540</v>
      </c>
      <c r="F25" s="3">
        <v>210540</v>
      </c>
      <c r="G25" s="3">
        <f t="shared" ref="G25:G27" si="11">+H25-E25</f>
        <v>0</v>
      </c>
      <c r="H25" s="48">
        <v>210540</v>
      </c>
      <c r="I25" s="20"/>
      <c r="J25" s="16"/>
    </row>
    <row r="26" spans="1:16" x14ac:dyDescent="0.25">
      <c r="A26" s="20"/>
      <c r="B26" s="6" t="s">
        <v>11</v>
      </c>
      <c r="C26" s="2" t="s">
        <v>16</v>
      </c>
      <c r="D26" s="3">
        <v>8500</v>
      </c>
      <c r="E26" s="3">
        <v>10200</v>
      </c>
      <c r="F26" s="3">
        <v>7700</v>
      </c>
      <c r="G26" s="3">
        <f t="shared" si="11"/>
        <v>-2500</v>
      </c>
      <c r="H26" s="48">
        <v>7700</v>
      </c>
      <c r="I26" s="20"/>
      <c r="J26" s="16"/>
    </row>
    <row r="27" spans="1:16" x14ac:dyDescent="0.25">
      <c r="A27" s="20"/>
      <c r="B27" s="6">
        <v>37</v>
      </c>
      <c r="C27" s="2" t="s">
        <v>38</v>
      </c>
      <c r="D27" s="3">
        <v>27750</v>
      </c>
      <c r="E27" s="3">
        <v>16600</v>
      </c>
      <c r="F27" s="3">
        <v>27100</v>
      </c>
      <c r="G27" s="3">
        <f t="shared" si="11"/>
        <v>-15560</v>
      </c>
      <c r="H27" s="48">
        <v>1040</v>
      </c>
      <c r="I27" s="20"/>
      <c r="J27" s="16"/>
    </row>
    <row r="28" spans="1:16" hidden="1" x14ac:dyDescent="0.25">
      <c r="A28" s="20"/>
      <c r="B28" s="6" t="s">
        <v>14</v>
      </c>
      <c r="C28" s="2" t="s">
        <v>19</v>
      </c>
      <c r="D28" s="3">
        <v>0</v>
      </c>
      <c r="E28" s="3">
        <v>0</v>
      </c>
      <c r="F28" s="3"/>
      <c r="G28" s="3"/>
      <c r="H28" s="3"/>
      <c r="I28" s="20"/>
      <c r="J28" s="16"/>
      <c r="K28" s="1"/>
    </row>
    <row r="29" spans="1:16" ht="25.85" customHeight="1" x14ac:dyDescent="0.25">
      <c r="A29" s="20"/>
      <c r="B29" s="31" t="s">
        <v>28</v>
      </c>
      <c r="C29" s="33" t="s">
        <v>31</v>
      </c>
      <c r="D29" s="30">
        <f t="shared" ref="D29:H29" si="12">+SUM(D30)</f>
        <v>61716</v>
      </c>
      <c r="E29" s="30">
        <f t="shared" si="12"/>
        <v>57424</v>
      </c>
      <c r="F29" s="30">
        <f t="shared" si="12"/>
        <v>70490</v>
      </c>
      <c r="G29" s="30">
        <f t="shared" si="12"/>
        <v>-23134</v>
      </c>
      <c r="H29" s="30">
        <f t="shared" si="12"/>
        <v>34290</v>
      </c>
      <c r="I29" s="20"/>
      <c r="J29" s="16"/>
    </row>
    <row r="30" spans="1:16" s="16" customFormat="1" x14ac:dyDescent="0.25">
      <c r="A30" s="42"/>
      <c r="B30" s="13">
        <v>581</v>
      </c>
      <c r="C30" s="14" t="s">
        <v>8</v>
      </c>
      <c r="D30" s="15">
        <f>+SUM(D31:D34)</f>
        <v>61716</v>
      </c>
      <c r="E30" s="15">
        <f>+SUM(E31:E34)</f>
        <v>57424</v>
      </c>
      <c r="F30" s="15">
        <f>+SUM(F31:F34)</f>
        <v>70490</v>
      </c>
      <c r="G30" s="15">
        <f t="shared" ref="G30:H30" si="13">+SUM(G31:G34)</f>
        <v>-23134</v>
      </c>
      <c r="H30" s="47">
        <f t="shared" si="13"/>
        <v>34290</v>
      </c>
      <c r="I30" s="42"/>
      <c r="K30" s="5"/>
    </row>
    <row r="31" spans="1:16" x14ac:dyDescent="0.25">
      <c r="A31" s="20"/>
      <c r="B31" s="6" t="s">
        <v>6</v>
      </c>
      <c r="C31" s="2" t="s">
        <v>17</v>
      </c>
      <c r="D31" s="3">
        <v>51466</v>
      </c>
      <c r="E31" s="3">
        <v>0</v>
      </c>
      <c r="F31" s="3">
        <v>0</v>
      </c>
      <c r="G31" s="3">
        <f t="shared" ref="G31:G34" si="14">+H31-E31</f>
        <v>0</v>
      </c>
      <c r="H31" s="48"/>
      <c r="I31" s="20"/>
      <c r="J31" s="16"/>
    </row>
    <row r="32" spans="1:16" x14ac:dyDescent="0.25">
      <c r="A32" s="20"/>
      <c r="B32" s="6" t="s">
        <v>11</v>
      </c>
      <c r="C32" s="2" t="s">
        <v>16</v>
      </c>
      <c r="D32" s="3">
        <v>0</v>
      </c>
      <c r="E32" s="3">
        <v>48529</v>
      </c>
      <c r="F32" s="3">
        <v>57345</v>
      </c>
      <c r="G32" s="3">
        <f t="shared" si="14"/>
        <v>-22389</v>
      </c>
      <c r="H32" s="48">
        <v>26140</v>
      </c>
      <c r="I32" s="20"/>
      <c r="J32" s="16"/>
      <c r="K32" s="56"/>
    </row>
    <row r="33" spans="1:11" x14ac:dyDescent="0.25">
      <c r="A33" s="20"/>
      <c r="B33" s="6" t="s">
        <v>13</v>
      </c>
      <c r="C33" s="2" t="s">
        <v>37</v>
      </c>
      <c r="D33" s="3">
        <v>2250</v>
      </c>
      <c r="E33" s="3">
        <v>0</v>
      </c>
      <c r="F33" s="3">
        <v>4250</v>
      </c>
      <c r="G33" s="3">
        <f t="shared" si="14"/>
        <v>4250</v>
      </c>
      <c r="H33" s="48">
        <v>4250</v>
      </c>
      <c r="I33" s="20"/>
      <c r="J33" s="16"/>
      <c r="K33" s="56"/>
    </row>
    <row r="34" spans="1:11" x14ac:dyDescent="0.25">
      <c r="A34" s="20"/>
      <c r="B34" s="6" t="s">
        <v>14</v>
      </c>
      <c r="C34" s="2" t="s">
        <v>36</v>
      </c>
      <c r="D34" s="3">
        <v>8000</v>
      </c>
      <c r="E34" s="3">
        <v>8895</v>
      </c>
      <c r="F34" s="3">
        <v>8895</v>
      </c>
      <c r="G34" s="3">
        <f t="shared" si="14"/>
        <v>-4995</v>
      </c>
      <c r="H34" s="48">
        <v>3900</v>
      </c>
      <c r="I34" s="20"/>
      <c r="J34" s="16"/>
      <c r="K34" s="56"/>
    </row>
    <row r="35" spans="1:11" s="16" customFormat="1" ht="21.75" x14ac:dyDescent="0.25">
      <c r="A35" s="42"/>
      <c r="B35" s="31" t="s">
        <v>27</v>
      </c>
      <c r="C35" s="33" t="s">
        <v>29</v>
      </c>
      <c r="D35" s="30">
        <f>+SUM(D36+D42+D49+D56)</f>
        <v>1304120</v>
      </c>
      <c r="E35" s="30">
        <f>+SUM(E36+E42+E49+E56)</f>
        <v>1339266</v>
      </c>
      <c r="F35" s="30">
        <f>+SUM(F36+F42+F49+F56)</f>
        <v>1318200</v>
      </c>
      <c r="G35" s="30">
        <f>+SUM(G36+G42+G49+G56)</f>
        <v>-214397</v>
      </c>
      <c r="H35" s="30">
        <f>+SUM(H36+H42+H49+H56)</f>
        <v>1124869</v>
      </c>
      <c r="I35" s="42"/>
      <c r="K35" s="5"/>
    </row>
    <row r="36" spans="1:11" s="16" customFormat="1" x14ac:dyDescent="0.25">
      <c r="A36" s="42"/>
      <c r="B36" s="13" t="s">
        <v>6</v>
      </c>
      <c r="C36" s="14" t="s">
        <v>7</v>
      </c>
      <c r="D36" s="15">
        <f t="shared" ref="D36:H36" si="15">+SUM(D37:D41)</f>
        <v>1162774</v>
      </c>
      <c r="E36" s="15">
        <f t="shared" si="15"/>
        <v>1170407</v>
      </c>
      <c r="F36" s="15">
        <f t="shared" ref="F36" si="16">+SUM(F37:F41)</f>
        <v>1196296</v>
      </c>
      <c r="G36" s="15">
        <f t="shared" si="15"/>
        <v>-173746</v>
      </c>
      <c r="H36" s="47">
        <f t="shared" si="15"/>
        <v>996661</v>
      </c>
      <c r="I36" s="42"/>
      <c r="K36" s="5"/>
    </row>
    <row r="37" spans="1:11" x14ac:dyDescent="0.25">
      <c r="A37" s="20"/>
      <c r="B37" s="6" t="s">
        <v>6</v>
      </c>
      <c r="C37" s="2" t="s">
        <v>17</v>
      </c>
      <c r="D37" s="3">
        <v>201295</v>
      </c>
      <c r="E37" s="3">
        <v>204800</v>
      </c>
      <c r="F37" s="3">
        <v>204800</v>
      </c>
      <c r="G37" s="3">
        <f t="shared" ref="G37:G41" si="17">+H37-E37</f>
        <v>-116505</v>
      </c>
      <c r="H37" s="48">
        <v>88295</v>
      </c>
      <c r="I37" s="20"/>
      <c r="J37" s="16"/>
    </row>
    <row r="38" spans="1:11" x14ac:dyDescent="0.25">
      <c r="A38" s="20"/>
      <c r="B38" s="6" t="s">
        <v>11</v>
      </c>
      <c r="C38" s="2" t="s">
        <v>16</v>
      </c>
      <c r="D38" s="3">
        <v>939479</v>
      </c>
      <c r="E38" s="3">
        <v>951007</v>
      </c>
      <c r="F38" s="3">
        <v>970696</v>
      </c>
      <c r="G38" s="3">
        <f t="shared" si="17"/>
        <v>-66701</v>
      </c>
      <c r="H38" s="48">
        <v>884306</v>
      </c>
      <c r="I38" s="20"/>
      <c r="J38" s="16"/>
    </row>
    <row r="39" spans="1:11" x14ac:dyDescent="0.25">
      <c r="A39" s="20"/>
      <c r="B39" s="6" t="s">
        <v>12</v>
      </c>
      <c r="C39" s="2" t="s">
        <v>18</v>
      </c>
      <c r="D39" s="3">
        <v>3000</v>
      </c>
      <c r="E39" s="3">
        <v>3000</v>
      </c>
      <c r="F39" s="3">
        <v>3000</v>
      </c>
      <c r="G39" s="3">
        <f t="shared" si="17"/>
        <v>0</v>
      </c>
      <c r="H39" s="48">
        <v>3000</v>
      </c>
      <c r="I39" s="20"/>
      <c r="J39" s="16"/>
    </row>
    <row r="40" spans="1:11" x14ac:dyDescent="0.25">
      <c r="A40" s="20"/>
      <c r="B40" s="6" t="s">
        <v>13</v>
      </c>
      <c r="C40" s="2" t="s">
        <v>37</v>
      </c>
      <c r="D40" s="3">
        <v>2250</v>
      </c>
      <c r="E40" s="3">
        <v>2250</v>
      </c>
      <c r="F40" s="3">
        <v>2250</v>
      </c>
      <c r="G40" s="3">
        <f t="shared" si="17"/>
        <v>-1750</v>
      </c>
      <c r="H40" s="48">
        <v>500</v>
      </c>
      <c r="I40" s="20"/>
      <c r="J40" s="16"/>
    </row>
    <row r="41" spans="1:11" x14ac:dyDescent="0.25">
      <c r="A41" s="20"/>
      <c r="B41" s="6" t="s">
        <v>14</v>
      </c>
      <c r="C41" s="2" t="s">
        <v>36</v>
      </c>
      <c r="D41" s="3">
        <v>16750</v>
      </c>
      <c r="E41" s="3">
        <v>9350</v>
      </c>
      <c r="F41" s="3">
        <v>15550</v>
      </c>
      <c r="G41" s="3">
        <f t="shared" si="17"/>
        <v>11210</v>
      </c>
      <c r="H41" s="48">
        <v>20560</v>
      </c>
      <c r="I41" s="20"/>
      <c r="J41" s="16"/>
    </row>
    <row r="42" spans="1:11" s="16" customFormat="1" x14ac:dyDescent="0.25">
      <c r="A42" s="42"/>
      <c r="B42" s="13" t="s">
        <v>2</v>
      </c>
      <c r="C42" s="14" t="s">
        <v>3</v>
      </c>
      <c r="D42" s="15">
        <f>+SUM(D43:D48)</f>
        <v>26957</v>
      </c>
      <c r="E42" s="15">
        <f>+SUM(E43:E48)</f>
        <v>104955</v>
      </c>
      <c r="F42" s="15">
        <f>+SUM(F43:F48)</f>
        <v>58000</v>
      </c>
      <c r="G42" s="15">
        <f>+SUM(G43:G48)</f>
        <v>-52203</v>
      </c>
      <c r="H42" s="47">
        <f>+SUM(H43:H48)</f>
        <v>52752</v>
      </c>
      <c r="I42" s="42"/>
    </row>
    <row r="43" spans="1:11" x14ac:dyDescent="0.25">
      <c r="A43" s="20"/>
      <c r="B43" s="6" t="s">
        <v>6</v>
      </c>
      <c r="C43" s="2" t="s">
        <v>17</v>
      </c>
      <c r="D43" s="3">
        <v>1515</v>
      </c>
      <c r="E43" s="3">
        <v>38505</v>
      </c>
      <c r="F43" s="3">
        <v>42140</v>
      </c>
      <c r="G43" s="3">
        <f t="shared" ref="G43:G45" si="18">+H43-E43</f>
        <v>3025</v>
      </c>
      <c r="H43" s="48">
        <v>41530</v>
      </c>
      <c r="I43" s="20"/>
    </row>
    <row r="44" spans="1:11" x14ac:dyDescent="0.25">
      <c r="A44" s="20"/>
      <c r="B44" s="6" t="s">
        <v>11</v>
      </c>
      <c r="C44" s="2" t="s">
        <v>16</v>
      </c>
      <c r="D44" s="3">
        <v>12942</v>
      </c>
      <c r="E44" s="3">
        <v>66250</v>
      </c>
      <c r="F44" s="3">
        <v>12460</v>
      </c>
      <c r="G44" s="3">
        <f t="shared" si="18"/>
        <v>-56428</v>
      </c>
      <c r="H44" s="48">
        <v>9822</v>
      </c>
      <c r="I44" s="20"/>
    </row>
    <row r="45" spans="1:11" x14ac:dyDescent="0.25">
      <c r="A45" s="20"/>
      <c r="B45" s="6" t="s">
        <v>12</v>
      </c>
      <c r="C45" s="2" t="s">
        <v>18</v>
      </c>
      <c r="D45" s="3"/>
      <c r="E45" s="3">
        <v>200</v>
      </c>
      <c r="F45" s="3">
        <v>200</v>
      </c>
      <c r="G45" s="3">
        <f t="shared" si="18"/>
        <v>0</v>
      </c>
      <c r="H45" s="48">
        <v>200</v>
      </c>
      <c r="I45" s="20"/>
    </row>
    <row r="46" spans="1:11" x14ac:dyDescent="0.25">
      <c r="A46" s="20"/>
      <c r="B46" s="6" t="s">
        <v>13</v>
      </c>
      <c r="C46" s="2" t="s">
        <v>37</v>
      </c>
      <c r="D46" s="3">
        <v>2250</v>
      </c>
      <c r="E46" s="3"/>
      <c r="F46" s="3">
        <v>1200</v>
      </c>
      <c r="G46" s="3">
        <f t="shared" ref="G46:G48" si="19">+H46-E46</f>
        <v>1200</v>
      </c>
      <c r="H46" s="48">
        <v>1200</v>
      </c>
      <c r="I46" s="20"/>
    </row>
    <row r="47" spans="1:11" x14ac:dyDescent="0.25">
      <c r="A47" s="20"/>
      <c r="B47" s="6" t="s">
        <v>14</v>
      </c>
      <c r="C47" s="2" t="s">
        <v>36</v>
      </c>
      <c r="D47" s="3">
        <v>2250</v>
      </c>
      <c r="E47" s="3"/>
      <c r="F47" s="3">
        <v>2000</v>
      </c>
      <c r="G47" s="3">
        <v>0</v>
      </c>
      <c r="H47" s="48">
        <v>0</v>
      </c>
      <c r="I47" s="20"/>
    </row>
    <row r="48" spans="1:11" hidden="1" x14ac:dyDescent="0.25">
      <c r="A48" s="20"/>
      <c r="B48" s="6" t="s">
        <v>14</v>
      </c>
      <c r="C48" s="2" t="s">
        <v>36</v>
      </c>
      <c r="D48" s="3">
        <v>8000</v>
      </c>
      <c r="E48" s="3"/>
      <c r="F48" s="3"/>
      <c r="G48" s="3">
        <f t="shared" si="19"/>
        <v>0</v>
      </c>
      <c r="H48" s="48"/>
      <c r="I48" s="20"/>
    </row>
    <row r="49" spans="1:11" s="16" customFormat="1" x14ac:dyDescent="0.25">
      <c r="A49" s="42"/>
      <c r="B49" s="13" t="s">
        <v>20</v>
      </c>
      <c r="C49" s="14" t="s">
        <v>4</v>
      </c>
      <c r="D49" s="15">
        <f t="shared" ref="D49:H49" si="20">+SUM(D50:D55)</f>
        <v>48828</v>
      </c>
      <c r="E49" s="15">
        <f t="shared" si="20"/>
        <v>56000</v>
      </c>
      <c r="F49" s="15">
        <f t="shared" ref="F49" si="21">+SUM(F50:F55)</f>
        <v>56000</v>
      </c>
      <c r="G49" s="15">
        <f t="shared" si="20"/>
        <v>0</v>
      </c>
      <c r="H49" s="47">
        <f t="shared" si="20"/>
        <v>56000</v>
      </c>
      <c r="I49" s="42"/>
      <c r="J49" s="5"/>
      <c r="K49" s="5"/>
    </row>
    <row r="50" spans="1:11" hidden="1" x14ac:dyDescent="0.25">
      <c r="A50" s="20"/>
      <c r="B50" s="6" t="s">
        <v>6</v>
      </c>
      <c r="C50" s="2" t="s">
        <v>17</v>
      </c>
      <c r="D50" s="3">
        <v>2955</v>
      </c>
      <c r="E50" s="3">
        <v>0</v>
      </c>
      <c r="F50" s="3">
        <v>0</v>
      </c>
      <c r="G50" s="3">
        <f t="shared" ref="G50:G53" si="22">+H50-E50</f>
        <v>0</v>
      </c>
      <c r="H50" s="48">
        <v>0</v>
      </c>
      <c r="I50" s="20"/>
    </row>
    <row r="51" spans="1:11" hidden="1" x14ac:dyDescent="0.25">
      <c r="A51" s="20"/>
      <c r="B51" s="6" t="s">
        <v>11</v>
      </c>
      <c r="C51" s="2" t="s">
        <v>16</v>
      </c>
      <c r="D51" s="3">
        <v>5873</v>
      </c>
      <c r="E51" s="3">
        <v>0</v>
      </c>
      <c r="F51" s="3">
        <v>0</v>
      </c>
      <c r="G51" s="3">
        <f t="shared" si="22"/>
        <v>0</v>
      </c>
      <c r="H51" s="48">
        <v>0</v>
      </c>
      <c r="I51" s="20"/>
    </row>
    <row r="52" spans="1:11" hidden="1" x14ac:dyDescent="0.25">
      <c r="A52" s="20"/>
      <c r="B52" s="6" t="s">
        <v>12</v>
      </c>
      <c r="C52" s="2" t="s">
        <v>18</v>
      </c>
      <c r="D52" s="3"/>
      <c r="E52" s="3">
        <v>0</v>
      </c>
      <c r="F52" s="3">
        <v>0</v>
      </c>
      <c r="G52" s="3">
        <f t="shared" si="22"/>
        <v>0</v>
      </c>
      <c r="H52" s="48">
        <v>0</v>
      </c>
      <c r="I52" s="20"/>
    </row>
    <row r="53" spans="1:11" x14ac:dyDescent="0.25">
      <c r="A53" s="20"/>
      <c r="B53" s="6">
        <v>37</v>
      </c>
      <c r="C53" s="2" t="s">
        <v>38</v>
      </c>
      <c r="D53" s="3">
        <v>40000</v>
      </c>
      <c r="E53" s="3">
        <v>56000</v>
      </c>
      <c r="F53" s="3">
        <v>56000</v>
      </c>
      <c r="G53" s="3">
        <f t="shared" si="22"/>
        <v>0</v>
      </c>
      <c r="H53" s="48">
        <v>56000</v>
      </c>
      <c r="I53" s="20"/>
    </row>
    <row r="54" spans="1:11" hidden="1" x14ac:dyDescent="0.25">
      <c r="A54" s="20"/>
      <c r="B54" s="6" t="s">
        <v>13</v>
      </c>
      <c r="C54" s="2" t="s">
        <v>21</v>
      </c>
      <c r="D54" s="3"/>
      <c r="E54" s="3"/>
      <c r="F54" s="3"/>
      <c r="G54" s="3"/>
      <c r="H54" s="48"/>
      <c r="I54" s="20"/>
    </row>
    <row r="55" spans="1:11" hidden="1" x14ac:dyDescent="0.25">
      <c r="A55" s="20"/>
      <c r="B55" s="6" t="s">
        <v>14</v>
      </c>
      <c r="C55" s="2" t="s">
        <v>19</v>
      </c>
      <c r="D55" s="3"/>
      <c r="E55" s="3"/>
      <c r="F55" s="3"/>
      <c r="G55" s="3"/>
      <c r="H55" s="48"/>
      <c r="I55" s="20"/>
    </row>
    <row r="56" spans="1:11" s="16" customFormat="1" x14ac:dyDescent="0.25">
      <c r="A56" s="42"/>
      <c r="B56" s="13" t="s">
        <v>23</v>
      </c>
      <c r="C56" s="14" t="s">
        <v>5</v>
      </c>
      <c r="D56" s="15">
        <f t="shared" ref="D56:H56" si="23">+SUM(D57:D59)</f>
        <v>65561</v>
      </c>
      <c r="E56" s="15">
        <f t="shared" si="23"/>
        <v>7904</v>
      </c>
      <c r="F56" s="15">
        <f t="shared" ref="F56" si="24">+SUM(F57:F59)</f>
        <v>7904</v>
      </c>
      <c r="G56" s="15">
        <f t="shared" si="23"/>
        <v>11552</v>
      </c>
      <c r="H56" s="47">
        <f t="shared" si="23"/>
        <v>19456</v>
      </c>
      <c r="I56" s="42"/>
      <c r="J56" s="5"/>
    </row>
    <row r="57" spans="1:11" x14ac:dyDescent="0.25">
      <c r="A57" s="20"/>
      <c r="B57" s="6" t="s">
        <v>6</v>
      </c>
      <c r="C57" s="2" t="s">
        <v>17</v>
      </c>
      <c r="D57" s="3">
        <v>8530</v>
      </c>
      <c r="E57" s="3">
        <v>2330</v>
      </c>
      <c r="F57" s="3">
        <v>2330</v>
      </c>
      <c r="G57" s="3">
        <f t="shared" ref="G57:G59" si="25">+H57-E57</f>
        <v>-2330</v>
      </c>
      <c r="H57" s="48">
        <v>0</v>
      </c>
      <c r="I57" s="20"/>
    </row>
    <row r="58" spans="1:11" x14ac:dyDescent="0.25">
      <c r="A58" s="20"/>
      <c r="B58" s="35" t="s">
        <v>11</v>
      </c>
      <c r="C58" s="36" t="s">
        <v>16</v>
      </c>
      <c r="D58" s="3">
        <v>17031</v>
      </c>
      <c r="E58" s="3">
        <v>5574</v>
      </c>
      <c r="F58" s="3">
        <v>5574</v>
      </c>
      <c r="G58" s="3">
        <f t="shared" si="25"/>
        <v>-5574</v>
      </c>
      <c r="H58" s="48">
        <v>0</v>
      </c>
      <c r="I58" s="20"/>
    </row>
    <row r="59" spans="1:11" x14ac:dyDescent="0.25">
      <c r="A59" s="20"/>
      <c r="B59" s="38">
        <v>37</v>
      </c>
      <c r="C59" s="39" t="s">
        <v>38</v>
      </c>
      <c r="D59" s="37">
        <v>40000</v>
      </c>
      <c r="E59" s="3">
        <v>0</v>
      </c>
      <c r="F59" s="3">
        <v>0</v>
      </c>
      <c r="G59" s="3">
        <f t="shared" si="25"/>
        <v>19456</v>
      </c>
      <c r="H59" s="48">
        <v>19456</v>
      </c>
      <c r="I59" s="20"/>
    </row>
    <row r="60" spans="1:11" ht="15.65" customHeight="1" x14ac:dyDescent="0.25">
      <c r="A60" s="20"/>
      <c r="B60" s="44"/>
      <c r="C60" s="45" t="s">
        <v>42</v>
      </c>
      <c r="D60" s="34">
        <f>+SUM(D35+D29+D23+D16)</f>
        <v>2246261</v>
      </c>
      <c r="E60" s="18">
        <f>+SUM(E35+E29+E23+E16)</f>
        <v>2520805</v>
      </c>
      <c r="F60" s="18">
        <f>+SUM(F35+F29+F23+F16)</f>
        <v>2561530</v>
      </c>
      <c r="G60" s="18">
        <f>+SUM(G35+G29+G23+G16)</f>
        <v>-255591</v>
      </c>
      <c r="H60" s="46">
        <f>+SUM(H35+H29+H23+H16)</f>
        <v>2265214</v>
      </c>
      <c r="I60" s="20"/>
    </row>
    <row r="61" spans="1:11" x14ac:dyDescent="0.25">
      <c r="A61" s="20"/>
      <c r="B61" s="20"/>
      <c r="C61" s="20"/>
      <c r="D61" s="43"/>
      <c r="E61" s="43"/>
      <c r="F61" s="43"/>
      <c r="G61" s="43"/>
      <c r="H61" s="43"/>
      <c r="I61" s="20"/>
    </row>
    <row r="62" spans="1:11" x14ac:dyDescent="0.25">
      <c r="A62" s="20"/>
      <c r="B62" s="20"/>
      <c r="C62" s="20"/>
      <c r="D62" s="20"/>
      <c r="E62" s="20"/>
      <c r="F62" s="20"/>
      <c r="G62" s="20"/>
      <c r="H62" s="43"/>
      <c r="I62" s="20"/>
    </row>
    <row r="63" spans="1:11" x14ac:dyDescent="0.25">
      <c r="I63" s="20"/>
    </row>
  </sheetData>
  <mergeCells count="1">
    <mergeCell ref="K32:K34"/>
  </mergeCells>
  <pageMargins left="0.51181102362204722" right="0.31496062992125984" top="0.74803149606299213" bottom="0.74803149606299213" header="0.31496062992125984" footer="0.31496062992125984"/>
  <pageSetup paperSize="9" scale="92" orientation="portrait" r:id="rId1"/>
  <ignoredErrors>
    <ignoredError sqref="B17:B22 B24:B27 B31:B34 B36:B5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PREDLOŽAK</vt:lpstr>
      <vt:lpstr>PREDLOŽAK!Print_Area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mzagorac</dc:creator>
  <cp:lastModifiedBy>natalija</cp:lastModifiedBy>
  <cp:lastPrinted>2025-12-10T10:03:08Z</cp:lastPrinted>
  <dcterms:created xsi:type="dcterms:W3CDTF">2022-10-31T10:11:38Z</dcterms:created>
  <dcterms:modified xsi:type="dcterms:W3CDTF">2025-12-11T09:34:59Z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POSEBNI DIO FINANCIJSKOG PLANA 01.12.2022..xlsx</vt:lpwstr>
  </property>
</Properties>
</file>